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sex_male">'Calculator'!$B$5</definedName>
    <definedName name="units">'Calculator'!$B$6</definedName>
    <definedName name="age">'Calculator'!$B$7</definedName>
    <definedName name="height">'Calculator'!$B$8</definedName>
    <definedName name="weight">'Calculator'!$B$9</definedName>
    <definedName name="neck">'Calculator'!$B$10</definedName>
    <definedName name="waist">'Calculator'!$B$11</definedName>
    <definedName name="hip">'Calculator'!$B$12</definedName>
    <definedName name="cm_factor">'Calculator'!$B$15</definedName>
    <definedName name="height_cm">'Calculator'!$B$16</definedName>
    <definedName name="neck_cm">'Calculator'!$B$17</definedName>
    <definedName name="waist_cm">'Calculator'!$B$18</definedName>
    <definedName name="hip_cm">'Calculator'!$B$19</definedName>
    <definedName name="weight_kg">'Calculator'!$B$20</definedName>
    <definedName name="density">'Calculator'!$B$23</definedName>
    <definedName name="body_fat">'Calculator'!$B$24</definedName>
    <definedName name="category">'Calculator'!$B$25</definedName>
    <definedName name="fat_mass">'Calculator'!$B$26</definedName>
    <definedName name="lean_mass">'Calculator'!$B$27</definedName>
    <definedName name="bmi">'Calculator'!$B$30</definedName>
    <definedName name="bmi_fat">'Calculator'!$B$31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5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9" fontId="0" fillId="0" borderId="0" xfId="0" applyNumberFormat="1" applyFont="1" applyFill="1"/>
    <xf numFmtId="164" fontId="0" fillId="0" borderId="0" xfId="0" applyNumberFormat="1" applyFont="1" applyFill="1"/>
    <xf numFmtId="0" fontId="1" fillId="4" borderId="0" xfId="0" applyNumberFormat="1" applyFont="1" applyFill="1"/>
    <xf numFmtId="167" fontId="1" fillId="4" borderId="0" xfId="0" applyNumberFormat="1" applyFont="1" applyFill="1"/>
    <xf numFmtId="49" fontId="0" fillId="0" borderId="0" xfId="0" applyNumberFormat="1" applyFont="1" applyFill="1"/>
    <xf numFmtId="167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58" customWidth="1"/>
    <col min="2" max="2" width="18" customWidth="1"/>
  </cols>
  <sheetData>
    <row r="1">
      <c r="A1" s="1" t="inlineStr">
        <is>
          <t xml:space="preserve">Body Fat Calculator</t>
        </is>
      </c>
    </row>
    <row r="2">
      <c r="A2" s="2" t="inlineStr">
        <is>
          <t xml:space="preserve">Blue cells are inputs. Body fat is a live formula: change any measurement and it recalculates.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Sex (1 = male, 0 = female)</t>
        </is>
      </c>
      <c r="B5" s="5">
        <v>1</v>
      </c>
    </row>
    <row r="6">
      <c r="A6" s="4" t="inlineStr">
        <is>
          <t xml:space="preserve">Units (in = inches and pounds, cm = centimeters and kilograms)</t>
        </is>
      </c>
      <c r="B6" s="6" t="inlineStr">
        <is>
          <t xml:space="preserve">in</t>
        </is>
      </c>
    </row>
    <row r="7">
      <c r="A7" s="4" t="inlineStr">
        <is>
          <t xml:space="preserve">Age (years)</t>
        </is>
      </c>
      <c r="B7" s="5">
        <v>30</v>
      </c>
    </row>
    <row r="8">
      <c r="A8" s="4" t="inlineStr">
        <is>
          <t xml:space="preserve">Height</t>
        </is>
      </c>
      <c r="B8" s="7">
        <v>70</v>
      </c>
    </row>
    <row r="9">
      <c r="A9" s="4" t="inlineStr">
        <is>
          <t xml:space="preserve">Weight</t>
        </is>
      </c>
      <c r="B9" s="7">
        <v>180</v>
      </c>
    </row>
    <row r="10">
      <c r="A10" s="4" t="inlineStr">
        <is>
          <t xml:space="preserve">Neck circumference</t>
        </is>
      </c>
      <c r="B10" s="7">
        <v>15</v>
      </c>
    </row>
    <row r="11">
      <c r="A11" s="4" t="inlineStr">
        <is>
          <t xml:space="preserve">Waist circumference</t>
        </is>
      </c>
      <c r="B11" s="7">
        <v>34</v>
      </c>
    </row>
    <row r="12">
      <c r="A12" s="4" t="inlineStr">
        <is>
          <t xml:space="preserve">Hip circumference (women only)</t>
        </is>
      </c>
      <c r="B12" s="7">
        <v>40</v>
      </c>
    </row>
    <row r="14">
      <c r="A14" s="3" t="inlineStr">
        <is>
          <t xml:space="preserve">Converted to centimeters</t>
        </is>
      </c>
    </row>
    <row r="15">
      <c r="A15" s="4" t="inlineStr">
        <is>
          <t xml:space="preserve">cm per unit</t>
        </is>
      </c>
      <c r="B15" s="8">
        <f>IF(units="cm",1,2.54)</f>
      </c>
    </row>
    <row r="16">
      <c r="A16" s="4" t="inlineStr">
        <is>
          <t xml:space="preserve">Height (cm)</t>
        </is>
      </c>
      <c r="B16" s="9">
        <f>height*cm_factor</f>
      </c>
    </row>
    <row r="17">
      <c r="A17" s="4" t="inlineStr">
        <is>
          <t xml:space="preserve">Neck (cm)</t>
        </is>
      </c>
      <c r="B17" s="9">
        <f>neck*cm_factor</f>
      </c>
    </row>
    <row r="18">
      <c r="A18" s="4" t="inlineStr">
        <is>
          <t xml:space="preserve">Waist (cm)</t>
        </is>
      </c>
      <c r="B18" s="9">
        <f>waist*cm_factor</f>
      </c>
    </row>
    <row r="19">
      <c r="A19" s="4" t="inlineStr">
        <is>
          <t xml:space="preserve">Hip (cm)</t>
        </is>
      </c>
      <c r="B19" s="9">
        <f>hip*cm_factor</f>
      </c>
    </row>
    <row r="20">
      <c r="A20" s="4" t="inlineStr">
        <is>
          <t xml:space="preserve">Weight (kg)</t>
        </is>
      </c>
      <c r="B20" s="9">
        <f>IF(units="cm",weight,weight*0.45359237)</f>
      </c>
    </row>
    <row r="22">
      <c r="A22" s="3" t="inlineStr">
        <is>
          <t xml:space="preserve">US Navy method</t>
        </is>
      </c>
    </row>
    <row r="23">
      <c r="A23" s="4" t="inlineStr">
        <is>
          <t xml:space="preserve">Body density (g/cm3)</t>
        </is>
      </c>
      <c r="B23" s="8">
        <f>IF(sex_male=1,1.0324-0.19077*LOG10(waist_cm-neck_cm)+0.15456*LOG10(height_cm),1.29579-0.35004*LOG10(waist_cm+hip_cm-neck_cm)+0.221*LOG10(height_cm))</f>
      </c>
    </row>
    <row r="24">
      <c r="A24" s="10" t="inlineStr">
        <is>
          <t xml:space="preserve">Body fat</t>
        </is>
      </c>
      <c r="B24" s="11">
        <f>(495/density-450)/100</f>
      </c>
    </row>
    <row r="25">
      <c r="A25" s="4" t="inlineStr">
        <is>
          <t xml:space="preserve">Category (ACE)</t>
        </is>
      </c>
      <c r="B25" s="12">
        <f>IF(sex_male=1,IF(body_fat&lt;0.06,"Essential fat",IF(body_fat&lt;0.14,"Athletes",IF(body_fat&lt;0.18,"Fitness",IF(body_fat&lt;0.25,"Average","Obese")))),IF(body_fat&lt;0.14,"Essential fat",IF(body_fat&lt;0.21,"Athletes",IF(body_fat&lt;0.25,"Fitness",IF(body_fat&lt;0.32,"Average","Obese")))))</f>
      </c>
    </row>
    <row r="26">
      <c r="A26" s="4" t="inlineStr">
        <is>
          <t xml:space="preserve">Fat mass (input weight unit)</t>
        </is>
      </c>
      <c r="B26" s="9">
        <f>weight*body_fat</f>
      </c>
    </row>
    <row r="27">
      <c r="A27" s="4" t="inlineStr">
        <is>
          <t xml:space="preserve">Lean mass (input weight unit)</t>
        </is>
      </c>
      <c r="B27" s="9">
        <f>weight-fat_mass</f>
      </c>
    </row>
    <row r="29">
      <c r="A29" s="3" t="inlineStr">
        <is>
          <t xml:space="preserve">BMI method (Deurenberg 1991)</t>
        </is>
      </c>
    </row>
    <row r="30">
      <c r="A30" s="4" t="inlineStr">
        <is>
          <t xml:space="preserve">BMI</t>
        </is>
      </c>
      <c r="B30" s="9">
        <f>weight_kg/(height_cm/100)^2</f>
      </c>
    </row>
    <row r="31">
      <c r="A31" s="4" t="inlineStr">
        <is>
          <t xml:space="preserve">Body fat, BMI estimate</t>
        </is>
      </c>
      <c r="B31" s="13">
        <f>(1.2*bmi+0.23*age-10.8*sex_male-5.4)/100</f>
      </c>
    </row>
    <row r="33">
      <c r="A33" s="3" t="inlineStr">
        <is>
          <t xml:space="preserve">How it works</t>
        </is>
      </c>
    </row>
    <row r="34">
      <c r="A34" s="14" t="inlineStr">
        <is>
          <t xml:space="preserve">men:   D = 1.0324 - 0.19077 log10(waist - neck) + 0.15456 log10(height)</t>
        </is>
      </c>
    </row>
    <row r="35">
      <c r="A35" s="14" t="inlineStr">
        <is>
          <t xml:space="preserve">women: D = 1.29579 - 0.35004 log10(waist + hip - neck) + 0.22100 log10(height)</t>
        </is>
      </c>
    </row>
    <row r="36">
      <c r="A36" s="14" t="inlineStr">
        <is>
          <t xml:space="preserve">fat % = 495 / D - 450   (lengths in cm; Hodgdon and Beckett 1984, Siri 1956)</t>
        </is>
      </c>
    </row>
    <row r="37">
      <c r="A37" s="14" t="inlineStr">
        <is>
          <t xml:space="preserve">BMI estimate: 1.20 BMI + 0.23 age - 10.8 sex - 5.4, sex = 1 for men</t>
        </is>
      </c>
    </row>
    <row r="39">
      <c r="A39" s="3" t="inlineStr">
        <is>
          <t xml:space="preserve">Source</t>
        </is>
      </c>
    </row>
    <row r="40">
      <c r="A40" s="4" t="inlineStr">
        <is>
          <t xml:space="preserve">Calculator</t>
        </is>
      </c>
      <c r="B40" s="0" t="inlineStr">
        <is>
          <t xml:space="preserve">Body Fat Calculator</t>
        </is>
      </c>
    </row>
    <row r="41">
      <c r="A41" s="4" t="inlineStr">
        <is>
          <t xml:space="preserve">Link</t>
        </is>
      </c>
      <c r="B41" s="0" t="inlineStr">
        <is>
          <t xml:space="preserve">https://opencalculator.app/body-fat-calculator</t>
        </is>
      </c>
    </row>
    <row r="42">
      <c r="A42" s="4" t="inlineStr">
        <is>
          <t xml:space="preserve">Exported</t>
        </is>
      </c>
      <c r="B42" s="15">
        <v>46279</v>
      </c>
    </row>
    <row r="43">
      <c r="A43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Body Fat Calculator</dc:title>
  <dc:creator>opencalculator.app</dc:creator>
</cp:coreProperties>
</file>