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alculator" sheetId="1" r:id="rId1"/>
  </sheets>
  <definedNames>
    <definedName name="principal">'Calculator'!$B$5</definedName>
    <definedName name="rate">'Calculator'!$B$6</definedName>
    <definedName name="n">'Calculator'!$B$7</definedName>
    <definedName name="years">'Calculator'!$B$8</definedName>
    <definedName name="extra_months">'Calculator'!$B$9</definedName>
    <definedName name="contribution">'Calculator'!$B$10</definedName>
    <definedName name="at_start">'Calculator'!$B$11</definedName>
    <definedName name="total_months">'Calculator'!$B$14</definedName>
    <definedName name="mf">'Calculator'!$B$15</definedName>
    <definedName name="final_balance">'Calculator'!$B$16</definedName>
    <definedName name="total_contrib">'Calculator'!$B$17</definedName>
    <definedName name="total_interest">'Calculator'!$B$18</definedName>
  </definedNames>
  <calcPr fullCalcOnLoad="1"/>
</workbook>
</file>

<file path=xl/styles.xml><?xml version="1.0" encoding="utf-8"?>
<styleSheet xmlns="http://schemas.openxmlformats.org/spreadsheetml/2006/main">
  <numFmts count="6">
    <numFmt numFmtId="164" formatCode="#,##0.00"/>
    <numFmt numFmtId="165" formatCode="#,##0"/>
    <numFmt numFmtId="166" formatCode="$#,##0.00"/>
    <numFmt numFmtId="167" formatCode="0.00%"/>
    <numFmt numFmtId="168" formatCode="yyyy-mm-dd"/>
    <numFmt numFmtId="169" formatCode="#,##0.####"/>
  </numFmts>
  <fonts count="5">
    <font>
      <sz val="11"/>
      <name val="Calibri"/>
    </font>
    <font>
      <b/>
      <sz val="11"/>
      <name val="Calibri"/>
    </font>
    <font>
      <b/>
      <sz val="15"/>
      <name val="Calibri"/>
    </font>
    <font>
      <i/>
      <sz val="10"/>
      <color rgb="FF6E6E73"/>
      <name val="Calibri"/>
    </font>
    <font>
      <sz val="10"/>
      <name val="Consolas"/>
    </font>
  </fonts>
  <fills count="5">
    <fill>
      <patternFill patternType="none"/>
    </fill>
    <fill>
      <patternFill patternType="gray125"/>
    </fill>
    <fill>
      <patternFill patternType="solid">
        <fgColor rgb="FFE8F1FF"/>
        <bgColor indexed="64"/>
      </patternFill>
    </fill>
    <fill>
      <patternFill patternType="solid">
        <fgColor rgb="FFF2F2F7"/>
        <bgColor indexed="64"/>
      </patternFill>
    </fill>
    <fill>
      <patternFill patternType="solid">
        <fgColor rgb="FFFFF6D6"/>
        <bgColor indexed="64"/>
      </patternFill>
    </fill>
  </fills>
  <borders count="2">
    <border>
      <left/>
      <right/>
      <top/>
      <bottom/>
      <diagonal/>
    </border>
    <border>
      <left style="thin">
        <color rgb="FFB8CDEB"/>
      </left>
      <right style="thin">
        <color rgb="FFB8CDEB"/>
      </right>
      <top style="thin">
        <color rgb="FFB8CDEB"/>
      </top>
      <bottom style="thin">
        <color rgb="FFB8CDE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NumberFormat="1" applyFont="1" applyFill="1"/>
    <xf numFmtId="0" fontId="3" fillId="0" borderId="0" xfId="0" applyNumberFormat="1" applyFont="1" applyFill="1" applyAlignment="1">
      <alignment vertical="top"/>
    </xf>
    <xf numFmtId="0" fontId="1" fillId="3" borderId="0" xfId="0" applyNumberFormat="1" applyFont="1" applyFill="1"/>
    <xf numFmtId="0" fontId="0" fillId="0" borderId="0" xfId="0" applyNumberFormat="1" applyFont="1" applyFill="1"/>
    <xf numFmtId="166" fontId="0" fillId="2" borderId="1" xfId="0" applyNumberFormat="1" applyFon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165" fontId="0" fillId="2" borderId="1" xfId="0" applyNumberFormat="1" applyFont="1" applyFill="1" applyBorder="1" applyProtection="1">
      <protection locked="0"/>
    </xf>
    <xf numFmtId="165" fontId="0" fillId="0" borderId="0" xfId="0" applyNumberFormat="1" applyFont="1" applyFill="1"/>
    <xf numFmtId="169" fontId="0" fillId="0" borderId="0" xfId="0" applyNumberFormat="1" applyFont="1" applyFill="1"/>
    <xf numFmtId="0" fontId="1" fillId="4" borderId="0" xfId="0" applyNumberFormat="1" applyFont="1" applyFill="1"/>
    <xf numFmtId="166" fontId="1" fillId="4" borderId="0" xfId="0" applyNumberFormat="1" applyFont="1" applyFill="1"/>
    <xf numFmtId="166" fontId="0" fillId="0" borderId="0" xfId="0" applyNumberFormat="1" applyFont="1" applyFill="1"/>
    <xf numFmtId="164" fontId="0" fillId="0" borderId="0" xfId="0" applyNumberFormat="1" applyFont="1" applyFill="1"/>
    <xf numFmtId="168" fontId="0" fillId="0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40" customWidth="1"/>
    <col min="2" max="2" width="14" customWidth="1"/>
    <col min="3" max="3" width="16" customWidth="1"/>
    <col min="4" max="4" width="16" customWidth="1"/>
    <col min="5" max="5" width="16" customWidth="1"/>
    <col min="6" max="6" width="16" customWidth="1"/>
  </cols>
  <sheetData>
    <row r="1">
      <c r="A1" s="1" t="inlineStr">
        <is>
          <t xml:space="preserve">Compound Interest Calculator</t>
        </is>
      </c>
    </row>
    <row r="2">
      <c r="A2" s="2" t="inlineStr">
        <is>
          <t xml:space="preserve">Blue cells are inputs. The balance, totals, and the year-by-year table are live formulas.</t>
        </is>
      </c>
    </row>
    <row r="4">
      <c r="A4" s="3" t="inlineStr">
        <is>
          <t xml:space="preserve">Inputs</t>
        </is>
      </c>
    </row>
    <row r="5">
      <c r="A5" s="4" t="inlineStr">
        <is>
          <t xml:space="preserve">Starting amount</t>
        </is>
      </c>
      <c r="B5" s="5">
        <v>10000</v>
      </c>
    </row>
    <row r="6">
      <c r="A6" s="4" t="inlineStr">
        <is>
          <t xml:space="preserve">Annual interest rate (%)</t>
        </is>
      </c>
      <c r="B6" s="6">
        <v>5</v>
      </c>
    </row>
    <row r="7">
      <c r="A7" s="4" t="inlineStr">
        <is>
          <t xml:space="preserve">Compounding periods per year (monthly: 12)</t>
        </is>
      </c>
      <c r="B7" s="7">
        <v>12</v>
      </c>
    </row>
    <row r="8">
      <c r="A8" s="4" t="inlineStr">
        <is>
          <t xml:space="preserve">Years</t>
        </is>
      </c>
      <c r="B8" s="7">
        <v>10</v>
      </c>
    </row>
    <row r="9">
      <c r="A9" s="4" t="inlineStr">
        <is>
          <t xml:space="preserve">Extra months</t>
        </is>
      </c>
      <c r="B9" s="7">
        <v>0</v>
      </c>
    </row>
    <row r="10">
      <c r="A10" s="4" t="inlineStr">
        <is>
          <t xml:space="preserve">Monthly contribution</t>
        </is>
      </c>
      <c r="B10" s="5">
        <v>0</v>
      </c>
    </row>
    <row r="11">
      <c r="A11" s="4" t="inlineStr">
        <is>
          <t xml:space="preserve">Contribute at start of month? (1 = start, 0 = end)</t>
        </is>
      </c>
      <c r="B11" s="7">
        <v>0</v>
      </c>
    </row>
    <row r="13">
      <c r="A13" s="3" t="inlineStr">
        <is>
          <t xml:space="preserve">Results</t>
        </is>
      </c>
    </row>
    <row r="14">
      <c r="A14" s="4" t="inlineStr">
        <is>
          <t xml:space="preserve">Total months</t>
        </is>
      </c>
      <c r="B14" s="8">
        <f>ROUND(years*12+extra_months,0)</f>
      </c>
    </row>
    <row r="15">
      <c r="A15" s="4" t="inlineStr">
        <is>
          <t xml:space="preserve">Growth factor per month, (1 + r/n)^(n/12)</t>
        </is>
      </c>
      <c r="B15" s="9">
        <f>(1+rate/100/n)^(n/12)</f>
      </c>
    </row>
    <row r="16">
      <c r="A16" s="10" t="inlineStr">
        <is>
          <t xml:space="preserve">Final balance</t>
        </is>
      </c>
      <c r="B16" s="11">
        <f>IF(mf=1,principal+contribution*total_months,principal*mf^total_months+contribution*(mf^total_months-1)/(mf-1)*IF(at_start=1,mf,1))</f>
      </c>
    </row>
    <row r="17">
      <c r="A17" s="4" t="inlineStr">
        <is>
          <t xml:space="preserve">Total contributions</t>
        </is>
      </c>
      <c r="B17" s="12">
        <f>contribution*total_months</f>
      </c>
    </row>
    <row r="18">
      <c r="A18" s="10" t="inlineStr">
        <is>
          <t xml:space="preserve">Total interest</t>
        </is>
      </c>
      <c r="B18" s="11">
        <f>final_balance-principal-total_contrib</f>
      </c>
    </row>
    <row r="19">
      <c r="A19" s="4" t="inlineStr">
        <is>
          <t xml:space="preserve">Without contributions, A = P(1 + r/n)^(nt)</t>
        </is>
      </c>
      <c r="B19" s="12">
        <f>principal*(1+rate/100/n)^(n*total_months/12)</f>
      </c>
    </row>
    <row r="20">
      <c r="A20" s="4" t="inlineStr">
        <is>
          <t xml:space="preserve">Years to double (rule of 72)</t>
        </is>
      </c>
      <c r="B20" s="13">
        <f>IF(rate=0,"never",72/rate)</f>
      </c>
    </row>
    <row r="21">
      <c r="A21" s="4" t="inlineStr">
        <is>
          <t xml:space="preserve">Years to double (exact)</t>
        </is>
      </c>
      <c r="B21" s="13">
        <f>IF(rate&lt;=0,"never",LN(2)/(n*LN(1+rate/100/n)))</f>
      </c>
    </row>
    <row r="23">
      <c r="A23" s="3" t="inlineStr">
        <is>
          <t xml:space="preserve">Year by year</t>
        </is>
      </c>
    </row>
    <row r="24">
      <c r="A24" s="3" t="inlineStr">
        <is>
          <t xml:space="preserve">Year</t>
        </is>
      </c>
      <c r="B24" s="3" t="inlineStr">
        <is>
          <t xml:space="preserve">Months</t>
        </is>
      </c>
      <c r="C24" s="3" t="inlineStr">
        <is>
          <t xml:space="preserve">Start balance</t>
        </is>
      </c>
      <c r="D24" s="3" t="inlineStr">
        <is>
          <t xml:space="preserve">Contributions</t>
        </is>
      </c>
      <c r="E24" s="3" t="inlineStr">
        <is>
          <t xml:space="preserve">Interest</t>
        </is>
      </c>
      <c r="F24" s="3" t="inlineStr">
        <is>
          <t xml:space="preserve">End balance</t>
        </is>
      </c>
    </row>
    <row r="25">
      <c r="A25" s="8">
        <v>1</v>
      </c>
      <c r="B25" s="8">
        <f>MIN(12,MAX(0,total_months-12*(A25-1)))</f>
      </c>
      <c r="C25" s="12">
        <f>principal</f>
      </c>
      <c r="D25" s="12">
        <f>contribution*B25</f>
      </c>
      <c r="E25" s="12">
        <f>F25-C25-D25</f>
      </c>
      <c r="F25" s="12">
        <f>IF(mf=1,C25+D25,C25*mf^B25+contribution*(mf^B25-1)/(mf-1)*IF(at_start=1,mf,1))</f>
      </c>
    </row>
    <row r="26">
      <c r="A26" s="8">
        <v>2</v>
      </c>
      <c r="B26" s="8">
        <f>MIN(12,MAX(0,total_months-12*(A26-1)))</f>
      </c>
      <c r="C26" s="12">
        <f>F25</f>
      </c>
      <c r="D26" s="12">
        <f>contribution*B26</f>
      </c>
      <c r="E26" s="12">
        <f>F26-C26-D26</f>
      </c>
      <c r="F26" s="12">
        <f>IF(mf=1,C26+D26,C26*mf^B26+contribution*(mf^B26-1)/(mf-1)*IF(at_start=1,mf,1))</f>
      </c>
    </row>
    <row r="27">
      <c r="A27" s="8">
        <v>3</v>
      </c>
      <c r="B27" s="8">
        <f>MIN(12,MAX(0,total_months-12*(A27-1)))</f>
      </c>
      <c r="C27" s="12">
        <f>F26</f>
      </c>
      <c r="D27" s="12">
        <f>contribution*B27</f>
      </c>
      <c r="E27" s="12">
        <f>F27-C27-D27</f>
      </c>
      <c r="F27" s="12">
        <f>IF(mf=1,C27+D27,C27*mf^B27+contribution*(mf^B27-1)/(mf-1)*IF(at_start=1,mf,1))</f>
      </c>
    </row>
    <row r="28">
      <c r="A28" s="8">
        <v>4</v>
      </c>
      <c r="B28" s="8">
        <f>MIN(12,MAX(0,total_months-12*(A28-1)))</f>
      </c>
      <c r="C28" s="12">
        <f>F27</f>
      </c>
      <c r="D28" s="12">
        <f>contribution*B28</f>
      </c>
      <c r="E28" s="12">
        <f>F28-C28-D28</f>
      </c>
      <c r="F28" s="12">
        <f>IF(mf=1,C28+D28,C28*mf^B28+contribution*(mf^B28-1)/(mf-1)*IF(at_start=1,mf,1))</f>
      </c>
    </row>
    <row r="29">
      <c r="A29" s="8">
        <v>5</v>
      </c>
      <c r="B29" s="8">
        <f>MIN(12,MAX(0,total_months-12*(A29-1)))</f>
      </c>
      <c r="C29" s="12">
        <f>F28</f>
      </c>
      <c r="D29" s="12">
        <f>contribution*B29</f>
      </c>
      <c r="E29" s="12">
        <f>F29-C29-D29</f>
      </c>
      <c r="F29" s="12">
        <f>IF(mf=1,C29+D29,C29*mf^B29+contribution*(mf^B29-1)/(mf-1)*IF(at_start=1,mf,1))</f>
      </c>
    </row>
    <row r="30">
      <c r="A30" s="8">
        <v>6</v>
      </c>
      <c r="B30" s="8">
        <f>MIN(12,MAX(0,total_months-12*(A30-1)))</f>
      </c>
      <c r="C30" s="12">
        <f>F29</f>
      </c>
      <c r="D30" s="12">
        <f>contribution*B30</f>
      </c>
      <c r="E30" s="12">
        <f>F30-C30-D30</f>
      </c>
      <c r="F30" s="12">
        <f>IF(mf=1,C30+D30,C30*mf^B30+contribution*(mf^B30-1)/(mf-1)*IF(at_start=1,mf,1))</f>
      </c>
    </row>
    <row r="31">
      <c r="A31" s="8">
        <v>7</v>
      </c>
      <c r="B31" s="8">
        <f>MIN(12,MAX(0,total_months-12*(A31-1)))</f>
      </c>
      <c r="C31" s="12">
        <f>F30</f>
      </c>
      <c r="D31" s="12">
        <f>contribution*B31</f>
      </c>
      <c r="E31" s="12">
        <f>F31-C31-D31</f>
      </c>
      <c r="F31" s="12">
        <f>IF(mf=1,C31+D31,C31*mf^B31+contribution*(mf^B31-1)/(mf-1)*IF(at_start=1,mf,1))</f>
      </c>
    </row>
    <row r="32">
      <c r="A32" s="8">
        <v>8</v>
      </c>
      <c r="B32" s="8">
        <f>MIN(12,MAX(0,total_months-12*(A32-1)))</f>
      </c>
      <c r="C32" s="12">
        <f>F31</f>
      </c>
      <c r="D32" s="12">
        <f>contribution*B32</f>
      </c>
      <c r="E32" s="12">
        <f>F32-C32-D32</f>
      </c>
      <c r="F32" s="12">
        <f>IF(mf=1,C32+D32,C32*mf^B32+contribution*(mf^B32-1)/(mf-1)*IF(at_start=1,mf,1))</f>
      </c>
    </row>
    <row r="33">
      <c r="A33" s="8">
        <v>9</v>
      </c>
      <c r="B33" s="8">
        <f>MIN(12,MAX(0,total_months-12*(A33-1)))</f>
      </c>
      <c r="C33" s="12">
        <f>F32</f>
      </c>
      <c r="D33" s="12">
        <f>contribution*B33</f>
      </c>
      <c r="E33" s="12">
        <f>F33-C33-D33</f>
      </c>
      <c r="F33" s="12">
        <f>IF(mf=1,C33+D33,C33*mf^B33+contribution*(mf^B33-1)/(mf-1)*IF(at_start=1,mf,1))</f>
      </c>
    </row>
    <row r="34">
      <c r="A34" s="8">
        <v>10</v>
      </c>
      <c r="B34" s="8">
        <f>MIN(12,MAX(0,total_months-12*(A34-1)))</f>
      </c>
      <c r="C34" s="12">
        <f>F33</f>
      </c>
      <c r="D34" s="12">
        <f>contribution*B34</f>
      </c>
      <c r="E34" s="12">
        <f>F34-C34-D34</f>
      </c>
      <c r="F34" s="12">
        <f>IF(mf=1,C34+D34,C34*mf^B34+contribution*(mf^B34-1)/(mf-1)*IF(at_start=1,mf,1))</f>
      </c>
    </row>
    <row r="35">
      <c r="A35" s="2" t="inlineStr">
        <is>
          <t xml:space="preserve">The table has 10 year rows; add rows by copying the last one if you extend the term.</t>
        </is>
      </c>
    </row>
    <row r="37">
      <c r="A37" s="3" t="inlineStr">
        <is>
          <t xml:space="preserve">Source</t>
        </is>
      </c>
    </row>
    <row r="38">
      <c r="A38" s="4" t="inlineStr">
        <is>
          <t xml:space="preserve">Calculator</t>
        </is>
      </c>
      <c r="B38" s="0" t="inlineStr">
        <is>
          <t xml:space="preserve">Compound Interest Calculator</t>
        </is>
      </c>
    </row>
    <row r="39">
      <c r="A39" s="4" t="inlineStr">
        <is>
          <t xml:space="preserve">Link</t>
        </is>
      </c>
      <c r="B39" s="0" t="inlineStr">
        <is>
          <t xml:space="preserve">https://opencalculator.app/compound-interest-calculator</t>
        </is>
      </c>
    </row>
    <row r="40">
      <c r="A40" s="4" t="inlineStr">
        <is>
          <t xml:space="preserve">Exported</t>
        </is>
      </c>
      <c r="B40" s="14">
        <v>46302</v>
      </c>
    </row>
    <row r="41">
      <c r="A41" s="2" t="inlineStr">
        <is>
          <t xml:space="preserve">OpenCalculator. Free calculators that show their work. Blue cells are inputs; everything else is a live formula.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Compound Interest Calculator</dc:title>
  <dc:creator>opencalculator.app</dc:creator>
</cp:coreProperties>
</file>