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VA disability" sheetId="1" r:id="rId1"/>
    <sheet name="Tables" sheetId="2" r:id="rId2"/>
  </sheets>
  <definedNames>
    <definedName name="ratings">'VA disability'!$B$5:$B$12</definedName>
    <definedName name="married">'VA disability'!$B$16</definedName>
    <definedName name="spouse_aa">'VA disability'!$B$17</definedName>
    <definedName name="kids_under18">'VA disability'!$B$18</definedName>
    <definedName name="kids_school">'VA disability'!$B$19</definedName>
    <definedName name="parents">'VA disability'!$B$20</definedName>
    <definedName name="combined_exact">'VA disability'!$B$32</definedName>
    <definedName name="rating">'VA disability'!$B$33</definedName>
    <definedName name="kids">'VA disability'!$B$36</definedName>
    <definedName name="base_amount">'VA disability'!$B$37</definedName>
    <definedName name="parents_amount">'VA disability'!$B$38</definedName>
    <definedName name="under18_amount">'VA disability'!$B$39</definedName>
    <definedName name="school_amount">'VA disability'!$B$40</definedName>
    <definedName name="aa_amount">'VA disability'!$B$41</definedName>
    <definedName name="monthly">'VA disability'!$B$42</definedName>
    <definedName name="RateTable">'Tables'!$A$5:$I$14</definedName>
  </definedNames>
  <calcPr fullCalcOnLoad="1"/>
</workbook>
</file>

<file path=xl/styles.xml><?xml version="1.0" encoding="utf-8"?>
<styleSheet xmlns="http://schemas.openxmlformats.org/spreadsheetml/2006/main">
  <numFmts count="6">
    <numFmt numFmtId="164" formatCode="#,##0.00"/>
    <numFmt numFmtId="165" formatCode="#,##0"/>
    <numFmt numFmtId="166" formatCode="$#,##0.00"/>
    <numFmt numFmtId="167" formatCode="0.00%"/>
    <numFmt numFmtId="168" formatCode="yyyy-mm-dd"/>
    <numFmt numFmtId="169" formatCode="#,##0.####"/>
  </numFmts>
  <fonts count="5">
    <font>
      <sz val="11"/>
      <name val="Calibri"/>
    </font>
    <font>
      <b/>
      <sz val="11"/>
      <name val="Calibri"/>
    </font>
    <font>
      <b/>
      <sz val="15"/>
      <name val="Calibri"/>
    </font>
    <font>
      <i/>
      <sz val="10"/>
      <color rgb="FF6E6E73"/>
      <name val="Calibri"/>
    </font>
    <font>
      <sz val="10"/>
      <name val="Consolas"/>
    </font>
  </fonts>
  <fills count="5">
    <fill>
      <patternFill patternType="none"/>
    </fill>
    <fill>
      <patternFill patternType="gray125"/>
    </fill>
    <fill>
      <patternFill patternType="solid">
        <fgColor rgb="FFE8F1FF"/>
        <bgColor indexed="64"/>
      </patternFill>
    </fill>
    <fill>
      <patternFill patternType="solid">
        <fgColor rgb="FFF2F2F7"/>
        <bgColor indexed="64"/>
      </patternFill>
    </fill>
    <fill>
      <patternFill patternType="solid">
        <fgColor rgb="FFFFF6D6"/>
        <bgColor indexed="64"/>
      </patternFill>
    </fill>
  </fills>
  <borders count="2">
    <border>
      <left/>
      <right/>
      <top/>
      <bottom/>
      <diagonal/>
    </border>
    <border>
      <left style="thin">
        <color rgb="FFB8CDEB"/>
      </left>
      <right style="thin">
        <color rgb="FFB8CDEB"/>
      </right>
      <top style="thin">
        <color rgb="FFB8CDEB"/>
      </top>
      <bottom style="thin">
        <color rgb="FFB8CDEB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NumberFormat="1" applyFont="1" applyFill="1"/>
    <xf numFmtId="0" fontId="3" fillId="0" borderId="0" xfId="0" applyNumberFormat="1" applyFont="1" applyFill="1" applyAlignment="1">
      <alignment vertical="top"/>
    </xf>
    <xf numFmtId="0" fontId="1" fillId="3" borderId="0" xfId="0" applyNumberFormat="1" applyFont="1" applyFill="1"/>
    <xf numFmtId="0" fontId="0" fillId="0" borderId="0" xfId="0" applyNumberFormat="1" applyFont="1" applyFill="1"/>
    <xf numFmtId="165" fontId="0" fillId="2" borderId="1" xfId="0" applyNumberFormat="1" applyFont="1" applyFill="1" applyBorder="1" applyProtection="1">
      <protection locked="0"/>
    </xf>
    <xf numFmtId="165" fontId="0" fillId="0" borderId="0" xfId="0" applyNumberFormat="1" applyFont="1" applyFill="1"/>
    <xf numFmtId="0" fontId="1" fillId="4" borderId="0" xfId="0" applyNumberFormat="1" applyFont="1" applyFill="1"/>
    <xf numFmtId="165" fontId="1" fillId="4" borderId="0" xfId="0" applyNumberFormat="1" applyFont="1" applyFill="1"/>
    <xf numFmtId="166" fontId="0" fillId="0" borderId="0" xfId="0" applyNumberFormat="1" applyFont="1" applyFill="1"/>
    <xf numFmtId="166" fontId="1" fillId="4" borderId="0" xfId="0" applyNumberFormat="1" applyFont="1" applyFill="1"/>
    <xf numFmtId="0" fontId="4" fillId="0" borderId="0" xfId="0" applyNumberFormat="1" applyFont="1" applyFill="1" applyAlignment="1">
      <alignment vertical="top"/>
    </xf>
    <xf numFmtId="168" fontId="0" fillId="0" borderId="0" xfId="0" applyNumberFormat="1" applyFont="1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52" customWidth="1"/>
    <col min="2" max="2" width="18" customWidth="1"/>
    <col min="3" max="3" width="18" customWidth="1"/>
  </cols>
  <sheetData>
    <row r="1">
      <c r="A1" s="1" t="inlineStr">
        <is>
          <t xml:space="preserve">VA Disability Calculator</t>
        </is>
      </c>
    </row>
    <row r="2">
      <c r="A2" s="2" t="inlineStr">
        <is>
          <t xml:space="preserve">Blue cells are inputs. The combined rating follows 38 CFR 4.25 (largest first, each step rounded to a whole number) and the pay comes from the Tables sheet.</t>
        </is>
      </c>
    </row>
    <row r="4">
      <c r="A4" s="3" t="inlineStr">
        <is>
          <t xml:space="preserve">Ratings (10 to 100, blank if unused)</t>
        </is>
      </c>
    </row>
    <row r="5">
      <c r="A5" s="4" t="inlineStr">
        <is>
          <t xml:space="preserve">Rating 1</t>
        </is>
      </c>
      <c r="B5" s="5">
        <v>50</v>
      </c>
    </row>
    <row r="6">
      <c r="A6" s="4" t="inlineStr">
        <is>
          <t xml:space="preserve">Rating 2</t>
        </is>
      </c>
      <c r="B6" s="5">
        <v>30</v>
      </c>
    </row>
    <row r="7">
      <c r="A7" s="4" t="inlineStr">
        <is>
          <t xml:space="preserve">Rating 3</t>
        </is>
      </c>
      <c r="B7" s="5">
        <v>10</v>
      </c>
    </row>
    <row r="8">
      <c r="A8" s="4" t="inlineStr">
        <is>
          <t xml:space="preserve">Rating 4</t>
        </is>
      </c>
      <c r="B8" s="5" t="inlineStr">
        <is>
          <t xml:space="preserve"/>
        </is>
      </c>
    </row>
    <row r="9">
      <c r="A9" s="4" t="inlineStr">
        <is>
          <t xml:space="preserve">Rating 5</t>
        </is>
      </c>
      <c r="B9" s="5" t="inlineStr">
        <is>
          <t xml:space="preserve"/>
        </is>
      </c>
    </row>
    <row r="10">
      <c r="A10" s="4" t="inlineStr">
        <is>
          <t xml:space="preserve">Rating 6</t>
        </is>
      </c>
      <c r="B10" s="5" t="inlineStr">
        <is>
          <t xml:space="preserve"/>
        </is>
      </c>
    </row>
    <row r="11">
      <c r="A11" s="4" t="inlineStr">
        <is>
          <t xml:space="preserve">Rating 7</t>
        </is>
      </c>
      <c r="B11" s="5" t="inlineStr">
        <is>
          <t xml:space="preserve"/>
        </is>
      </c>
    </row>
    <row r="12">
      <c r="A12" s="4" t="inlineStr">
        <is>
          <t xml:space="preserve">Rating 8</t>
        </is>
      </c>
      <c r="B12" s="5" t="inlineStr">
        <is>
          <t xml:space="preserve"/>
        </is>
      </c>
    </row>
    <row r="13">
      <c r="A13" s="2" t="inlineStr">
        <is>
          <t xml:space="preserve">Bilateral pairs (38 CFR 4.26) are applied on the page, not in this sheet; for a bilateral pair, combine the pair first, add 10% of that value, and enter the result as one rating.</t>
        </is>
      </c>
    </row>
    <row r="15">
      <c r="A15" s="3" t="inlineStr">
        <is>
          <t xml:space="preserve">Household</t>
        </is>
      </c>
    </row>
    <row r="16">
      <c r="A16" s="4" t="inlineStr">
        <is>
          <t xml:space="preserve">Married? (1 = yes, 0 = no)</t>
        </is>
      </c>
      <c r="B16" s="5">
        <v>0</v>
      </c>
    </row>
    <row r="17">
      <c r="A17" s="4" t="inlineStr">
        <is>
          <t xml:space="preserve">Spouse receives Aid and Attendance? (1 = yes)</t>
        </is>
      </c>
      <c r="B17" s="5">
        <v>0</v>
      </c>
    </row>
    <row r="18">
      <c r="A18" s="4" t="inlineStr">
        <is>
          <t xml:space="preserve">Children under 18</t>
        </is>
      </c>
      <c r="B18" s="5">
        <v>0</v>
      </c>
    </row>
    <row r="19">
      <c r="A19" s="4" t="inlineStr">
        <is>
          <t xml:space="preserve">Children 18 to 23 in school</t>
        </is>
      </c>
      <c r="B19" s="5">
        <v>0</v>
      </c>
    </row>
    <row r="20">
      <c r="A20" s="4" t="inlineStr">
        <is>
          <t xml:space="preserve">Dependent parents (0 to 2)</t>
        </is>
      </c>
      <c r="B20" s="5">
        <v>0</v>
      </c>
    </row>
    <row r="22">
      <c r="A22" s="3" t="inlineStr">
        <is>
          <t xml:space="preserve">VA math (combined rating)</t>
        </is>
      </c>
      <c r="B22" s="3" t="inlineStr">
        <is>
          <t xml:space="preserve">Rating</t>
        </is>
      </c>
      <c r="C22" s="3" t="inlineStr">
        <is>
          <t xml:space="preserve">Combined so far</t>
        </is>
      </c>
    </row>
    <row r="23">
      <c r="A23" s="3" t="inlineStr">
        <is>
          <t xml:space="preserve">Step</t>
        </is>
      </c>
      <c r="B23" s="3" t="inlineStr">
        <is>
          <t xml:space="preserve">Rating (largest first)</t>
        </is>
      </c>
      <c r="C23" s="3" t="inlineStr">
        <is>
          <t xml:space="preserve">Combined value</t>
        </is>
      </c>
    </row>
    <row r="24">
      <c r="A24" s="6">
        <v>1</v>
      </c>
      <c r="B24" s="6">
        <f>IF(COUNT(ratings)&gt;=1,LARGE(ratings,1),0)</f>
      </c>
      <c r="C24" s="6">
        <f>B24</f>
      </c>
    </row>
    <row r="25">
      <c r="A25" s="6">
        <v>2</v>
      </c>
      <c r="B25" s="6">
        <f>IF(COUNT(ratings)&gt;=2,LARGE(ratings,2),0)</f>
      </c>
      <c r="C25" s="6">
        <f>IF(B25=0,C24,ROUND(C24+B25*(100-C24)/100,0))</f>
      </c>
    </row>
    <row r="26">
      <c r="A26" s="6">
        <v>3</v>
      </c>
      <c r="B26" s="6">
        <f>IF(COUNT(ratings)&gt;=3,LARGE(ratings,3),0)</f>
      </c>
      <c r="C26" s="6">
        <f>IF(B26=0,C25,ROUND(C25+B26*(100-C25)/100,0))</f>
      </c>
    </row>
    <row r="27">
      <c r="A27" s="6">
        <v>4</v>
      </c>
      <c r="B27" s="6">
        <f>IF(COUNT(ratings)&gt;=4,LARGE(ratings,4),0)</f>
      </c>
      <c r="C27" s="6">
        <f>IF(B27=0,C26,ROUND(C26+B27*(100-C26)/100,0))</f>
      </c>
    </row>
    <row r="28">
      <c r="A28" s="6">
        <v>5</v>
      </c>
      <c r="B28" s="6">
        <f>IF(COUNT(ratings)&gt;=5,LARGE(ratings,5),0)</f>
      </c>
      <c r="C28" s="6">
        <f>IF(B28=0,C27,ROUND(C27+B28*(100-C27)/100,0))</f>
      </c>
    </row>
    <row r="29">
      <c r="A29" s="6">
        <v>6</v>
      </c>
      <c r="B29" s="6">
        <f>IF(COUNT(ratings)&gt;=6,LARGE(ratings,6),0)</f>
      </c>
      <c r="C29" s="6">
        <f>IF(B29=0,C28,ROUND(C28+B29*(100-C28)/100,0))</f>
      </c>
    </row>
    <row r="30">
      <c r="A30" s="6">
        <v>7</v>
      </c>
      <c r="B30" s="6">
        <f>IF(COUNT(ratings)&gt;=7,LARGE(ratings,7),0)</f>
      </c>
      <c r="C30" s="6">
        <f>IF(B30=0,C29,ROUND(C29+B30*(100-C29)/100,0))</f>
      </c>
    </row>
    <row r="31">
      <c r="A31" s="6">
        <v>8</v>
      </c>
      <c r="B31" s="6">
        <f>IF(COUNT(ratings)&gt;=8,LARGE(ratings,8),0)</f>
      </c>
      <c r="C31" s="6">
        <f>IF(B31=0,C30,ROUND(C30+B31*(100-C30)/100,0))</f>
      </c>
    </row>
    <row r="32">
      <c r="A32" s="4" t="inlineStr">
        <is>
          <t xml:space="preserve">Combined value before rounding</t>
        </is>
      </c>
      <c r="B32" s="6">
        <f>C31</f>
      </c>
    </row>
    <row r="33">
      <c r="A33" s="7" t="inlineStr">
        <is>
          <t xml:space="preserve">Combined rating (rounded to the nearest 10)</t>
        </is>
      </c>
      <c r="B33" s="8">
        <f>MROUND(combined_exact,10)</f>
      </c>
    </row>
    <row r="35">
      <c r="A35" s="3" t="inlineStr">
        <is>
          <t xml:space="preserve">Monthly compensation</t>
        </is>
      </c>
    </row>
    <row r="36">
      <c r="A36" s="4" t="inlineStr">
        <is>
          <t xml:space="preserve">Children counted</t>
        </is>
      </c>
      <c r="B36" s="6">
        <f>kids_under18+kids_school</f>
      </c>
    </row>
    <row r="37">
      <c r="A37" s="4" t="inlineStr">
        <is>
          <t xml:space="preserve">Base amount from the table</t>
        </is>
      </c>
      <c r="B37" s="9">
        <f>IF(rating=0,0,IF(kids&gt;0,IF(married=1,VLOOKUP(rating,RateTable,5,FALSE),VLOOKUP(rating,RateTable,4,FALSE)),IF(married=1,VLOOKUP(rating,RateTable,3,FALSE),VLOOKUP(rating,RateTable,2,FALSE))))</f>
      </c>
    </row>
    <row r="38">
      <c r="A38" s="4" t="inlineStr">
        <is>
          <t xml:space="preserve">Dependent parents</t>
        </is>
      </c>
      <c r="B38" s="9">
        <f>IF(rating=0,0,parents*VLOOKUP(rating,RateTable,6,FALSE))</f>
      </c>
    </row>
    <row r="39">
      <c r="A39" s="4" t="inlineStr">
        <is>
          <t xml:space="preserve">Extra children under 18 (first child is in the base)</t>
        </is>
      </c>
      <c r="B39" s="9">
        <f>IF(rating=0,0,IF(kids_under18&gt;0,kids_under18-1,0)*VLOOKUP(rating,RateTable,7,FALSE))</f>
      </c>
    </row>
    <row r="40">
      <c r="A40" s="4" t="inlineStr">
        <is>
          <t xml:space="preserve">Extra children in school</t>
        </is>
      </c>
      <c r="B40" s="9">
        <f>IF(rating=0,0,IF(kids_under18&gt;0,kids_school,MAX(0,kids_school-1))*VLOOKUP(rating,RateTable,8,FALSE))</f>
      </c>
    </row>
    <row r="41">
      <c r="A41" s="4" t="inlineStr">
        <is>
          <t xml:space="preserve">Spouse Aid and Attendance</t>
        </is>
      </c>
      <c r="B41" s="9">
        <f>IF(AND(rating&gt;0,married=1,spouse_aa=1),VLOOKUP(rating,RateTable,9,FALSE),0)</f>
      </c>
    </row>
    <row r="42">
      <c r="A42" s="7" t="inlineStr">
        <is>
          <t xml:space="preserve">Monthly compensation</t>
        </is>
      </c>
      <c r="B42" s="10">
        <f>base_amount+parents_amount+under18_amount+school_amount+aa_amount</f>
      </c>
    </row>
    <row r="43">
      <c r="A43" s="4" t="inlineStr">
        <is>
          <t xml:space="preserve">Annual compensation</t>
        </is>
      </c>
      <c r="B43" s="9">
        <f>monthly*12</f>
      </c>
    </row>
    <row r="45">
      <c r="A45" s="11" t="inlineStr">
        <is>
          <t xml:space="preserve">combined: sort ratings largest first; each step adds rating x (100 - combined so far) / 100 and rounds to a whole number; the final value rounds to the nearest 10</t>
        </is>
      </c>
    </row>
    <row r="46">
      <c r="A46" s="11" t="inlineStr">
        <is>
          <t xml:space="preserve">pay: base row for the household, plus per-parent and per-extra-child amounts, plus spouse Aid and Attendance</t>
        </is>
      </c>
    </row>
    <row r="48">
      <c r="A48" s="3" t="inlineStr">
        <is>
          <t xml:space="preserve">Source</t>
        </is>
      </c>
    </row>
    <row r="49">
      <c r="A49" s="4" t="inlineStr">
        <is>
          <t xml:space="preserve">Calculator</t>
        </is>
      </c>
      <c r="B49" s="0" t="inlineStr">
        <is>
          <t xml:space="preserve">VA Disability Calculator</t>
        </is>
      </c>
    </row>
    <row r="50">
      <c r="A50" s="4" t="inlineStr">
        <is>
          <t xml:space="preserve">Link</t>
        </is>
      </c>
      <c r="B50" s="0" t="inlineStr">
        <is>
          <t xml:space="preserve">https://opencalculator.app/va-disability-calculator</t>
        </is>
      </c>
    </row>
    <row r="51">
      <c r="A51" s="4" t="inlineStr">
        <is>
          <t xml:space="preserve">Exported</t>
        </is>
      </c>
      <c r="B51" s="12">
        <v>46279</v>
      </c>
    </row>
    <row r="52">
      <c r="A52" s="2" t="inlineStr">
        <is>
          <t xml:space="preserve">Open Calculator. Free calculators that show their work. Blue cells are inputs; everything else is a live formula.</t>
        </is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10" customWidth="1"/>
    <col min="2" max="2" width="14" customWidth="1"/>
    <col min="3" max="3" width="14" customWidth="1"/>
    <col min="4" max="4" width="16" customWidth="1"/>
    <col min="5" max="5" width="22" customWidth="1"/>
    <col min="6" max="6" width="18" customWidth="1"/>
    <col min="7" max="7" width="20" customWidth="1"/>
    <col min="8" max="8" width="20" customWidth="1"/>
    <col min="9" max="9" width="22" customWidth="1"/>
  </cols>
  <sheetData>
    <row r="1">
      <c r="A1" s="1" t="inlineStr">
        <is>
          <t xml:space="preserve">2026 VA compensation rates</t>
        </is>
      </c>
    </row>
    <row r="2">
      <c r="A2" s="2" t="inlineStr">
        <is>
          <t xml:space="preserve">Source: https://www.va.gov/disability/compensation-rates/veteran-rates/, effective 2025-12-01, verified 2026-09-14.</t>
        </is>
      </c>
    </row>
    <row r="4">
      <c r="A4" s="3" t="inlineStr">
        <is>
          <t xml:space="preserve">Rating</t>
        </is>
      </c>
      <c r="B4" s="3" t="inlineStr">
        <is>
          <t xml:space="preserve">Alone</t>
        </is>
      </c>
      <c r="C4" s="3" t="inlineStr">
        <is>
          <t xml:space="preserve">With spouse</t>
        </is>
      </c>
      <c r="D4" s="3" t="inlineStr">
        <is>
          <t xml:space="preserve">With one child</t>
        </is>
      </c>
      <c r="E4" s="3" t="inlineStr">
        <is>
          <t xml:space="preserve">With spouse and one child</t>
        </is>
      </c>
      <c r="F4" s="3" t="inlineStr">
        <is>
          <t xml:space="preserve">Per dependent parent</t>
        </is>
      </c>
      <c r="G4" s="3" t="inlineStr">
        <is>
          <t xml:space="preserve">Each extra child under 18</t>
        </is>
      </c>
      <c r="H4" s="3" t="inlineStr">
        <is>
          <t xml:space="preserve">Each extra child in school</t>
        </is>
      </c>
      <c r="I4" s="3" t="inlineStr">
        <is>
          <t xml:space="preserve">Spouse Aid and Attendance</t>
        </is>
      </c>
    </row>
    <row r="5">
      <c r="A5" s="6">
        <v>10</v>
      </c>
      <c r="B5" s="9">
        <v>180.42</v>
      </c>
      <c r="C5" s="9">
        <v>180.42</v>
      </c>
      <c r="D5" s="9">
        <v>180.42</v>
      </c>
      <c r="E5" s="9">
        <v>180.42</v>
      </c>
      <c r="F5" s="9">
        <v>0</v>
      </c>
      <c r="G5" s="9">
        <v>0</v>
      </c>
      <c r="H5" s="9">
        <v>0</v>
      </c>
      <c r="I5" s="9">
        <v>0</v>
      </c>
    </row>
    <row r="6">
      <c r="A6" s="6">
        <v>20</v>
      </c>
      <c r="B6" s="9">
        <v>356.66</v>
      </c>
      <c r="C6" s="9">
        <v>356.66</v>
      </c>
      <c r="D6" s="9">
        <v>356.66</v>
      </c>
      <c r="E6" s="9">
        <v>356.66</v>
      </c>
      <c r="F6" s="9">
        <v>0</v>
      </c>
      <c r="G6" s="9">
        <v>0</v>
      </c>
      <c r="H6" s="9">
        <v>0</v>
      </c>
      <c r="I6" s="9">
        <v>0</v>
      </c>
    </row>
    <row r="7">
      <c r="A7" s="6">
        <v>30</v>
      </c>
      <c r="B7" s="9">
        <v>552.47</v>
      </c>
      <c r="C7" s="9">
        <v>617.47</v>
      </c>
      <c r="D7" s="9">
        <v>596.47</v>
      </c>
      <c r="E7" s="9">
        <v>666.47</v>
      </c>
      <c r="F7" s="9">
        <v>52</v>
      </c>
      <c r="G7" s="9">
        <v>32</v>
      </c>
      <c r="H7" s="9">
        <v>105</v>
      </c>
      <c r="I7" s="9">
        <v>61</v>
      </c>
    </row>
    <row r="8">
      <c r="A8" s="6">
        <v>40</v>
      </c>
      <c r="B8" s="9">
        <v>795.84</v>
      </c>
      <c r="C8" s="9">
        <v>882.84</v>
      </c>
      <c r="D8" s="9">
        <v>853.84</v>
      </c>
      <c r="E8" s="9">
        <v>947.84</v>
      </c>
      <c r="F8" s="9">
        <v>70</v>
      </c>
      <c r="G8" s="9">
        <v>43</v>
      </c>
      <c r="H8" s="9">
        <v>140</v>
      </c>
      <c r="I8" s="9">
        <v>81</v>
      </c>
    </row>
    <row r="9">
      <c r="A9" s="6">
        <v>50</v>
      </c>
      <c r="B9" s="9">
        <v>1132.9</v>
      </c>
      <c r="C9" s="9">
        <v>1241.9</v>
      </c>
      <c r="D9" s="9">
        <v>1205.9</v>
      </c>
      <c r="E9" s="9">
        <v>1322.9</v>
      </c>
      <c r="F9" s="9">
        <v>88</v>
      </c>
      <c r="G9" s="9">
        <v>54</v>
      </c>
      <c r="H9" s="9">
        <v>176</v>
      </c>
      <c r="I9" s="9">
        <v>101</v>
      </c>
    </row>
    <row r="10">
      <c r="A10" s="6">
        <v>60</v>
      </c>
      <c r="B10" s="9">
        <v>1435.02</v>
      </c>
      <c r="C10" s="9">
        <v>1566.02</v>
      </c>
      <c r="D10" s="9">
        <v>1523.02</v>
      </c>
      <c r="E10" s="9">
        <v>1663.02</v>
      </c>
      <c r="F10" s="9">
        <v>105</v>
      </c>
      <c r="G10" s="9">
        <v>65</v>
      </c>
      <c r="H10" s="9">
        <v>211</v>
      </c>
      <c r="I10" s="9">
        <v>121</v>
      </c>
    </row>
    <row r="11">
      <c r="A11" s="6">
        <v>70</v>
      </c>
      <c r="B11" s="9">
        <v>1808.45</v>
      </c>
      <c r="C11" s="9">
        <v>1961.45</v>
      </c>
      <c r="D11" s="9">
        <v>1910.45</v>
      </c>
      <c r="E11" s="9">
        <v>2074.45</v>
      </c>
      <c r="F11" s="9">
        <v>123</v>
      </c>
      <c r="G11" s="9">
        <v>76</v>
      </c>
      <c r="H11" s="9">
        <v>246</v>
      </c>
      <c r="I11" s="9">
        <v>141</v>
      </c>
    </row>
    <row r="12">
      <c r="A12" s="6">
        <v>80</v>
      </c>
      <c r="B12" s="9">
        <v>2102.15</v>
      </c>
      <c r="C12" s="9">
        <v>2277.15</v>
      </c>
      <c r="D12" s="9">
        <v>2219.15</v>
      </c>
      <c r="E12" s="9">
        <v>2406.15</v>
      </c>
      <c r="F12" s="9">
        <v>140</v>
      </c>
      <c r="G12" s="9">
        <v>87</v>
      </c>
      <c r="H12" s="9">
        <v>281</v>
      </c>
      <c r="I12" s="9">
        <v>161</v>
      </c>
    </row>
    <row r="13">
      <c r="A13" s="6">
        <v>90</v>
      </c>
      <c r="B13" s="9">
        <v>2362.3</v>
      </c>
      <c r="C13" s="9">
        <v>2559.3</v>
      </c>
      <c r="D13" s="9">
        <v>2494.3</v>
      </c>
      <c r="E13" s="9">
        <v>2704.3</v>
      </c>
      <c r="F13" s="9">
        <v>158</v>
      </c>
      <c r="G13" s="9">
        <v>98</v>
      </c>
      <c r="H13" s="9">
        <v>317</v>
      </c>
      <c r="I13" s="9">
        <v>181</v>
      </c>
    </row>
    <row r="14">
      <c r="A14" s="6">
        <v>100</v>
      </c>
      <c r="B14" s="9">
        <v>3938.58</v>
      </c>
      <c r="C14" s="9">
        <v>4158.17</v>
      </c>
      <c r="D14" s="9">
        <v>4085.43</v>
      </c>
      <c r="E14" s="9">
        <v>4318.99</v>
      </c>
      <c r="F14" s="9">
        <v>176.24</v>
      </c>
      <c r="G14" s="9">
        <v>109.11</v>
      </c>
      <c r="H14" s="9">
        <v>352.45</v>
      </c>
      <c r="I14" s="9">
        <v>201.41</v>
      </c>
    </row>
    <row r="15">
      <c r="A15" s="2" t="inlineStr">
        <is>
          <t xml:space="preserve">10% and 20% pay a flat amount with no dependent additions, so their dependent columns repeat the flat rate and the additions are 0.</t>
        </is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VA Disability Calculator</dc:title>
  <dc:creator>opencalculator.app</dc:creator>
</cp:coreProperties>
</file>